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01"/>
  <workbookPr/>
  <mc:AlternateContent xmlns:mc="http://schemas.openxmlformats.org/markup-compatibility/2006">
    <mc:Choice Requires="x15">
      <x15ac:absPath xmlns:x15ac="http://schemas.microsoft.com/office/spreadsheetml/2010/11/ac" url="C:\Users\TUSH\Documents\"/>
    </mc:Choice>
  </mc:AlternateContent>
  <bookViews>
    <workbookView xWindow="0" yWindow="0" windowWidth="20490" windowHeight="7530" activeTab="1"/>
  </bookViews>
  <sheets>
    <sheet name="Budget Variance Report" sheetId="1" r:id="rId1"/>
    <sheet name="Labor and Materials Variance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C16" i="1" l="1"/>
  <c r="D16" i="1"/>
  <c r="D15" i="1"/>
  <c r="E15" i="1" s="1"/>
  <c r="H16" i="2"/>
  <c r="G17" i="2" s="1"/>
  <c r="F16" i="2"/>
  <c r="D16" i="2"/>
  <c r="H7" i="2"/>
  <c r="F7" i="2"/>
  <c r="D7" i="2"/>
  <c r="E14" i="1"/>
  <c r="D11" i="1"/>
  <c r="C11" i="1"/>
  <c r="E11" i="1" s="1"/>
  <c r="E10" i="1"/>
  <c r="E9" i="1"/>
  <c r="G8" i="2" l="1"/>
  <c r="F18" i="2"/>
  <c r="E16" i="1"/>
  <c r="E17" i="1" s="1"/>
  <c r="E8" i="2"/>
  <c r="F9" i="2" s="1"/>
  <c r="E12" i="1"/>
  <c r="E17" i="2"/>
</calcChain>
</file>

<file path=xl/sharedStrings.xml><?xml version="1.0" encoding="utf-8"?>
<sst xmlns="http://schemas.openxmlformats.org/spreadsheetml/2006/main" count="33" uniqueCount="25">
  <si>
    <t>Labor variance</t>
  </si>
  <si>
    <t>actual cost</t>
  </si>
  <si>
    <t>actual quantity</t>
  </si>
  <si>
    <t>standard cost</t>
  </si>
  <si>
    <t>standard quantity</t>
  </si>
  <si>
    <t>Materials variance</t>
  </si>
  <si>
    <t xml:space="preserve"> </t>
  </si>
  <si>
    <t>Peyton Approved</t>
  </si>
  <si>
    <t>Budget Variance Report</t>
  </si>
  <si>
    <t>For the Year Ended …</t>
  </si>
  <si>
    <t>Actual Results</t>
  </si>
  <si>
    <t>Static Budget</t>
  </si>
  <si>
    <t>Variance</t>
  </si>
  <si>
    <t>Favorable/ Unfavorable</t>
  </si>
  <si>
    <t>Direct materials variances</t>
  </si>
  <si>
    <t>Favourable</t>
  </si>
  <si>
    <t xml:space="preserve">   Cost/price variance</t>
  </si>
  <si>
    <t xml:space="preserve">   Efficiency variance</t>
  </si>
  <si>
    <t>unfavourable</t>
  </si>
  <si>
    <t xml:space="preserve">        Total direct materials variance</t>
  </si>
  <si>
    <t>favourable</t>
  </si>
  <si>
    <t>Direct labor variances</t>
  </si>
  <si>
    <t xml:space="preserve">    Cost /price variance</t>
  </si>
  <si>
    <t xml:space="preserve">    Efficiency variance</t>
  </si>
  <si>
    <t xml:space="preserve">        Total direct labor variance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</si>
</sst>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&quot;$&quot;* #,##0.00_);_(&quot;$&quot;* \(#,##0.00\);_(&quot;$&quot;* &quot;-&quot;??_);_(@_)"/>
    <numFmt numFmtId="165" formatCode="_(* #,##0_);_(* \(#,##0\);_(* &quot;-&quot;??_);_(@_)"/>
  </numFmts>
  <fonts count="9">
    <font>
      <sz val="11"/>
      <color rgb="FF000000"/>
      <name val="Calibri"/>
    </font>
    <font>
      <b/>
      <sz val="12"/>
      <color rgb="FF000000"/>
      <name val="Arial"/>
    </font>
    <font>
      <b/>
      <sz val="12"/>
      <color rgb="FFFF0000"/>
      <name val="Arial"/>
    </font>
    <font>
      <sz val="12"/>
      <color rgb="FF000000"/>
      <name val="Arial"/>
    </font>
    <font>
      <sz val="11"/>
      <name val="Calibri"/>
    </font>
    <font>
      <b/>
      <sz val="11"/>
      <color rgb="FF000000"/>
      <name val="Arial"/>
    </font>
    <font>
      <sz val="11"/>
      <color rgb="FF000000"/>
      <name val="Arial"/>
    </font>
    <font>
      <u/>
      <sz val="11"/>
      <color rgb="FF000000"/>
      <name val="Arial"/>
    </font>
    <font>
      <b/>
      <u/>
      <sz val="12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5B8B7"/>
      </patternFill>
    </fill>
    <fill>
      <patternFill patternType="solid">
        <fgColor theme="0"/>
        <bgColor rgb="FFB8CCE4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 applyFont="1" applyAlignment="1"/>
    <xf numFmtId="165" fontId="1" fillId="0" borderId="1" xfId="0" applyNumberFormat="1" applyFont="1" applyBorder="1"/>
    <xf numFmtId="0" fontId="0" fillId="2" borderId="10" xfId="0" applyFont="1" applyFill="1" applyBorder="1"/>
    <xf numFmtId="0" fontId="0" fillId="2" borderId="11" xfId="0" applyFont="1" applyFill="1" applyBorder="1"/>
    <xf numFmtId="0" fontId="0" fillId="2" borderId="12" xfId="0" applyFont="1" applyFill="1" applyBorder="1"/>
    <xf numFmtId="0" fontId="0" fillId="2" borderId="13" xfId="0" applyFont="1" applyFill="1" applyBorder="1"/>
    <xf numFmtId="0" fontId="0" fillId="2" borderId="14" xfId="0" applyFont="1" applyFill="1" applyBorder="1"/>
    <xf numFmtId="0" fontId="0" fillId="2" borderId="15" xfId="0" applyFont="1" applyFill="1" applyBorder="1"/>
    <xf numFmtId="0" fontId="0" fillId="0" borderId="16" xfId="0" applyFont="1" applyBorder="1"/>
    <xf numFmtId="0" fontId="5" fillId="0" borderId="17" xfId="0" applyFont="1" applyBorder="1" applyAlignment="1">
      <alignment horizontal="center" wrapText="1"/>
    </xf>
    <xf numFmtId="0" fontId="5" fillId="0" borderId="18" xfId="0" applyFont="1" applyBorder="1" applyAlignment="1">
      <alignment horizontal="center" wrapText="1"/>
    </xf>
    <xf numFmtId="0" fontId="0" fillId="0" borderId="0" xfId="0" applyFont="1" applyAlignment="1">
      <alignment horizontal="center" wrapText="1"/>
    </xf>
    <xf numFmtId="0" fontId="6" fillId="0" borderId="16" xfId="0" applyFont="1" applyBorder="1"/>
    <xf numFmtId="165" fontId="6" fillId="0" borderId="17" xfId="0" applyNumberFormat="1" applyFont="1" applyBorder="1"/>
    <xf numFmtId="165" fontId="6" fillId="0" borderId="18" xfId="0" applyNumberFormat="1" applyFont="1" applyBorder="1"/>
    <xf numFmtId="0" fontId="5" fillId="0" borderId="2" xfId="0" applyFont="1" applyBorder="1"/>
    <xf numFmtId="164" fontId="6" fillId="2" borderId="11" xfId="0" applyNumberFormat="1" applyFont="1" applyFill="1" applyBorder="1"/>
    <xf numFmtId="165" fontId="6" fillId="2" borderId="11" xfId="0" applyNumberFormat="1" applyFont="1" applyFill="1" applyBorder="1"/>
    <xf numFmtId="165" fontId="6" fillId="2" borderId="12" xfId="0" applyNumberFormat="1" applyFont="1" applyFill="1" applyBorder="1"/>
    <xf numFmtId="0" fontId="5" fillId="0" borderId="5" xfId="0" applyFont="1" applyBorder="1"/>
    <xf numFmtId="165" fontId="6" fillId="2" borderId="1" xfId="0" applyNumberFormat="1" applyFont="1" applyFill="1" applyBorder="1"/>
    <xf numFmtId="165" fontId="6" fillId="0" borderId="6" xfId="0" applyNumberFormat="1" applyFont="1" applyBorder="1"/>
    <xf numFmtId="165" fontId="6" fillId="0" borderId="0" xfId="0" applyNumberFormat="1" applyFont="1"/>
    <xf numFmtId="165" fontId="7" fillId="0" borderId="0" xfId="0" applyNumberFormat="1" applyFont="1"/>
    <xf numFmtId="0" fontId="5" fillId="0" borderId="7" xfId="0" applyFont="1" applyBorder="1"/>
    <xf numFmtId="165" fontId="6" fillId="0" borderId="8" xfId="0" applyNumberFormat="1" applyFont="1" applyBorder="1"/>
    <xf numFmtId="165" fontId="6" fillId="0" borderId="9" xfId="0" applyNumberFormat="1" applyFont="1" applyBorder="1"/>
    <xf numFmtId="0" fontId="5" fillId="0" borderId="0" xfId="0" applyFont="1"/>
    <xf numFmtId="3" fontId="8" fillId="3" borderId="19" xfId="0" applyNumberFormat="1" applyFont="1" applyFill="1" applyBorder="1" applyAlignment="1">
      <alignment horizontal="right" vertical="center" wrapText="1"/>
    </xf>
    <xf numFmtId="0" fontId="1" fillId="4" borderId="19" xfId="0" applyFont="1" applyFill="1" applyBorder="1"/>
    <xf numFmtId="0" fontId="2" fillId="3" borderId="19" xfId="0" applyFont="1" applyFill="1" applyBorder="1"/>
    <xf numFmtId="0" fontId="1" fillId="3" borderId="19" xfId="0" applyFont="1" applyFill="1" applyBorder="1"/>
    <xf numFmtId="0" fontId="0" fillId="3" borderId="19" xfId="0" applyFont="1" applyFill="1" applyBorder="1"/>
    <xf numFmtId="0" fontId="0" fillId="4" borderId="19" xfId="0" applyFont="1" applyFill="1" applyBorder="1" applyAlignment="1"/>
    <xf numFmtId="0" fontId="1" fillId="4" borderId="19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 wrapText="1"/>
    </xf>
    <xf numFmtId="0" fontId="3" fillId="4" borderId="19" xfId="0" applyFont="1" applyFill="1" applyBorder="1"/>
    <xf numFmtId="164" fontId="1" fillId="4" borderId="19" xfId="0" applyNumberFormat="1" applyFont="1" applyFill="1" applyBorder="1"/>
    <xf numFmtId="165" fontId="1" fillId="4" borderId="19" xfId="0" applyNumberFormat="1" applyFont="1" applyFill="1" applyBorder="1"/>
    <xf numFmtId="165" fontId="1" fillId="3" borderId="19" xfId="0" applyNumberFormat="1" applyFont="1" applyFill="1" applyBorder="1"/>
    <xf numFmtId="165" fontId="1" fillId="5" borderId="19" xfId="0" applyNumberFormat="1" applyFont="1" applyFill="1" applyBorder="1"/>
    <xf numFmtId="165" fontId="1" fillId="6" borderId="19" xfId="0" applyNumberFormat="1" applyFont="1" applyFill="1" applyBorder="1"/>
    <xf numFmtId="165" fontId="1" fillId="5" borderId="19" xfId="0" applyNumberFormat="1" applyFont="1" applyFill="1" applyBorder="1" applyAlignment="1">
      <alignment horizontal="center"/>
    </xf>
    <xf numFmtId="165" fontId="1" fillId="3" borderId="19" xfId="0" applyNumberFormat="1" applyFont="1" applyFill="1" applyBorder="1" applyAlignment="1">
      <alignment horizontal="center"/>
    </xf>
    <xf numFmtId="0" fontId="1" fillId="5" borderId="19" xfId="0" applyFont="1" applyFill="1" applyBorder="1" applyAlignment="1">
      <alignment horizontal="center" wrapText="1"/>
    </xf>
    <xf numFmtId="0" fontId="1" fillId="6" borderId="19" xfId="0" applyFont="1" applyFill="1" applyBorder="1" applyAlignment="1">
      <alignment horizontal="center" wrapText="1"/>
    </xf>
    <xf numFmtId="165" fontId="3" fillId="4" borderId="19" xfId="0" applyNumberFormat="1" applyFont="1" applyFill="1" applyBorder="1"/>
    <xf numFmtId="0" fontId="1" fillId="5" borderId="19" xfId="0" applyFont="1" applyFill="1" applyBorder="1" applyAlignment="1">
      <alignment horizontal="center"/>
    </xf>
    <xf numFmtId="165" fontId="1" fillId="4" borderId="19" xfId="0" applyNumberFormat="1" applyFont="1" applyFill="1" applyBorder="1" applyAlignment="1">
      <alignment horizontal="center"/>
    </xf>
    <xf numFmtId="0" fontId="1" fillId="6" borderId="19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1" fillId="0" borderId="5" xfId="0" applyFont="1" applyBorder="1" applyAlignment="1">
      <alignment horizontal="center"/>
    </xf>
    <xf numFmtId="0" fontId="0" fillId="0" borderId="0" xfId="0" applyFont="1" applyAlignment="1"/>
    <xf numFmtId="0" fontId="4" fillId="0" borderId="6" xfId="0" applyFont="1" applyBorder="1"/>
    <xf numFmtId="0" fontId="1" fillId="0" borderId="7" xfId="0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5"/>
  <sheetViews>
    <sheetView topLeftCell="A2" workbookViewId="0">
      <selection activeCell="G16" sqref="G16"/>
    </sheetView>
  </sheetViews>
  <sheetFormatPr defaultColWidth="14.42578125" defaultRowHeight="15" customHeight="1"/>
  <cols>
    <col min="1" max="1" width="8.7109375" customWidth="1"/>
    <col min="2" max="2" width="37.42578125" customWidth="1"/>
    <col min="3" max="3" width="13.7109375" customWidth="1"/>
    <col min="4" max="4" width="12.28515625" customWidth="1"/>
    <col min="5" max="5" width="10.28515625" customWidth="1"/>
    <col min="6" max="6" width="17.28515625" customWidth="1"/>
    <col min="7" max="26" width="8.7109375" customWidth="1"/>
  </cols>
  <sheetData>
    <row r="2" spans="2:7" ht="15.75">
      <c r="B2" s="50" t="s">
        <v>7</v>
      </c>
      <c r="C2" s="51"/>
      <c r="D2" s="51"/>
      <c r="E2" s="51"/>
      <c r="F2" s="52"/>
    </row>
    <row r="3" spans="2:7" ht="15.75">
      <c r="B3" s="53" t="s">
        <v>8</v>
      </c>
      <c r="C3" s="54"/>
      <c r="D3" s="54"/>
      <c r="E3" s="54"/>
      <c r="F3" s="55"/>
    </row>
    <row r="4" spans="2:7" ht="15.75">
      <c r="B4" s="56" t="s">
        <v>9</v>
      </c>
      <c r="C4" s="57"/>
      <c r="D4" s="57"/>
      <c r="E4" s="57"/>
      <c r="F4" s="58"/>
    </row>
    <row r="5" spans="2:7">
      <c r="B5" s="2"/>
      <c r="C5" s="3"/>
      <c r="D5" s="3"/>
      <c r="E5" s="3"/>
      <c r="F5" s="4"/>
    </row>
    <row r="6" spans="2:7">
      <c r="B6" s="5"/>
      <c r="C6" s="6"/>
      <c r="D6" s="6"/>
      <c r="E6" s="6"/>
      <c r="F6" s="7"/>
    </row>
    <row r="7" spans="2:7" ht="30">
      <c r="B7" s="8"/>
      <c r="C7" s="9" t="s">
        <v>10</v>
      </c>
      <c r="D7" s="10" t="s">
        <v>11</v>
      </c>
      <c r="E7" s="10" t="s">
        <v>12</v>
      </c>
      <c r="F7" s="10" t="s">
        <v>13</v>
      </c>
      <c r="G7" s="11"/>
    </row>
    <row r="8" spans="2:7">
      <c r="B8" s="12"/>
      <c r="C8" s="13"/>
      <c r="D8" s="13"/>
      <c r="E8" s="13"/>
      <c r="F8" s="14"/>
    </row>
    <row r="9" spans="2:7">
      <c r="B9" s="15" t="s">
        <v>14</v>
      </c>
      <c r="C9" s="16">
        <v>240250</v>
      </c>
      <c r="D9" s="17">
        <v>255750</v>
      </c>
      <c r="E9" s="17">
        <f t="shared" ref="E9:E11" si="0">D9-C9</f>
        <v>15500</v>
      </c>
      <c r="F9" s="18" t="s">
        <v>15</v>
      </c>
    </row>
    <row r="10" spans="2:7" ht="15.75">
      <c r="B10" s="19" t="s">
        <v>16</v>
      </c>
      <c r="C10" s="1">
        <v>240250</v>
      </c>
      <c r="D10" s="20">
        <v>240250</v>
      </c>
      <c r="E10" s="17">
        <f t="shared" si="0"/>
        <v>0</v>
      </c>
      <c r="F10" s="21"/>
    </row>
    <row r="11" spans="2:7">
      <c r="B11" s="19" t="s">
        <v>17</v>
      </c>
      <c r="C11" s="20">
        <f>62000*7.75</f>
        <v>480500</v>
      </c>
      <c r="D11" s="20">
        <f>58545*7.75</f>
        <v>453723.75</v>
      </c>
      <c r="E11" s="22">
        <f t="shared" si="0"/>
        <v>-26776.25</v>
      </c>
      <c r="F11" s="21" t="s">
        <v>18</v>
      </c>
    </row>
    <row r="12" spans="2:7">
      <c r="B12" s="19" t="s">
        <v>19</v>
      </c>
      <c r="C12" s="22"/>
      <c r="D12" s="22"/>
      <c r="E12" s="23">
        <f>SUM(E9:E11)</f>
        <v>-11276.25</v>
      </c>
      <c r="F12" s="21" t="s">
        <v>20</v>
      </c>
    </row>
    <row r="13" spans="2:7">
      <c r="B13" s="19"/>
      <c r="C13" s="22"/>
      <c r="D13" s="22"/>
      <c r="E13" s="22"/>
      <c r="F13" s="21"/>
    </row>
    <row r="14" spans="2:7">
      <c r="B14" s="19" t="s">
        <v>21</v>
      </c>
      <c r="C14" s="16">
        <v>495000</v>
      </c>
      <c r="D14" s="17">
        <v>455700</v>
      </c>
      <c r="E14" s="17">
        <f>C14-D14</f>
        <v>39300</v>
      </c>
      <c r="F14" s="18" t="s">
        <v>18</v>
      </c>
    </row>
    <row r="15" spans="2:7">
      <c r="B15" s="19" t="s">
        <v>22</v>
      </c>
      <c r="C15" s="16">
        <v>495000</v>
      </c>
      <c r="D15" s="17">
        <f>528000</f>
        <v>528000</v>
      </c>
      <c r="E15" s="17">
        <f>D15-C15</f>
        <v>33000</v>
      </c>
      <c r="F15" s="21" t="s">
        <v>20</v>
      </c>
    </row>
    <row r="16" spans="2:7">
      <c r="B16" s="19" t="s">
        <v>23</v>
      </c>
      <c r="C16" s="20">
        <f>16*33000</f>
        <v>528000</v>
      </c>
      <c r="D16" s="20">
        <f>0.5*33000*16</f>
        <v>264000</v>
      </c>
      <c r="E16" s="22">
        <f>C16-D16</f>
        <v>264000</v>
      </c>
      <c r="F16" s="21" t="s">
        <v>18</v>
      </c>
    </row>
    <row r="17" spans="2:6">
      <c r="B17" s="24" t="s">
        <v>24</v>
      </c>
      <c r="C17" s="25"/>
      <c r="D17" s="25"/>
      <c r="E17" s="25">
        <f>E14+E15+E16</f>
        <v>336300</v>
      </c>
      <c r="F17" s="21" t="s">
        <v>18</v>
      </c>
    </row>
    <row r="18" spans="2:6">
      <c r="B18" s="27"/>
      <c r="C18" s="22"/>
      <c r="D18" s="22"/>
      <c r="E18" s="22"/>
      <c r="F18" s="26"/>
    </row>
    <row r="19" spans="2:6">
      <c r="B19" s="27"/>
      <c r="C19" s="22"/>
      <c r="D19" s="22"/>
      <c r="E19" s="22"/>
      <c r="F19" s="22"/>
    </row>
    <row r="20" spans="2:6">
      <c r="B20" s="27"/>
      <c r="C20" s="22"/>
      <c r="D20" s="22"/>
      <c r="E20" s="22"/>
      <c r="F20" s="22"/>
    </row>
    <row r="21" spans="2:6">
      <c r="B21" s="27"/>
      <c r="C21" s="22"/>
      <c r="D21" s="22"/>
      <c r="E21" s="22"/>
      <c r="F21" s="22"/>
    </row>
    <row r="22" spans="2:6">
      <c r="B22" s="27"/>
      <c r="C22" s="22"/>
      <c r="D22" s="22"/>
      <c r="E22" s="22"/>
      <c r="F22" s="22"/>
    </row>
    <row r="23" spans="2:6">
      <c r="B23" s="27"/>
      <c r="C23" s="22"/>
      <c r="D23" s="22"/>
      <c r="E23" s="22"/>
      <c r="F23" s="22"/>
    </row>
    <row r="24" spans="2:6">
      <c r="C24" s="22"/>
      <c r="D24" s="22"/>
      <c r="E24" s="22"/>
      <c r="F24" s="22"/>
    </row>
    <row r="25" spans="2:6">
      <c r="C25" s="22"/>
      <c r="D25" s="22"/>
      <c r="E25" s="22"/>
      <c r="F25" s="22"/>
    </row>
  </sheetData>
  <mergeCells count="3">
    <mergeCell ref="B2:F2"/>
    <mergeCell ref="B3:F3"/>
    <mergeCell ref="B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0"/>
  <sheetViews>
    <sheetView tabSelected="1" workbookViewId="0">
      <selection activeCell="F9" sqref="F9"/>
    </sheetView>
  </sheetViews>
  <sheetFormatPr defaultColWidth="14.42578125" defaultRowHeight="15" customHeight="1"/>
  <cols>
    <col min="1" max="2" width="8.7109375" style="33" customWidth="1"/>
    <col min="3" max="3" width="14.28515625" style="33" customWidth="1"/>
    <col min="4" max="4" width="11.7109375" style="33" customWidth="1"/>
    <col min="5" max="5" width="12.7109375" style="33" customWidth="1"/>
    <col min="6" max="6" width="15.85546875" style="33" customWidth="1"/>
    <col min="7" max="7" width="13.28515625" style="33" customWidth="1"/>
    <col min="8" max="8" width="11.7109375" style="33" customWidth="1"/>
    <col min="9" max="9" width="12.140625" style="33" customWidth="1"/>
    <col min="10" max="26" width="8.7109375" style="33" customWidth="1"/>
    <col min="27" max="16384" width="14.42578125" style="33"/>
  </cols>
  <sheetData>
    <row r="2" spans="2:14" ht="15.75">
      <c r="B2" s="29" t="s">
        <v>0</v>
      </c>
      <c r="C2" s="29"/>
      <c r="D2" s="29"/>
      <c r="E2" s="29"/>
      <c r="F2" s="29"/>
      <c r="G2" s="30"/>
      <c r="H2" s="31"/>
      <c r="I2" s="31"/>
      <c r="J2" s="31"/>
      <c r="K2" s="32"/>
      <c r="L2" s="32"/>
    </row>
    <row r="3" spans="2:14" ht="15.75">
      <c r="B3" s="29"/>
      <c r="C3" s="29"/>
      <c r="D3" s="29"/>
      <c r="E3" s="29"/>
      <c r="F3" s="29"/>
      <c r="G3" s="30"/>
      <c r="H3" s="32"/>
      <c r="I3" s="32"/>
      <c r="J3" s="32"/>
      <c r="K3" s="32"/>
      <c r="L3" s="32"/>
      <c r="M3" s="32"/>
      <c r="N3" s="32"/>
    </row>
    <row r="4" spans="2:14" ht="31.5">
      <c r="B4" s="29"/>
      <c r="C4" s="34" t="s">
        <v>1</v>
      </c>
      <c r="D4" s="29"/>
      <c r="E4" s="35" t="s">
        <v>2</v>
      </c>
      <c r="F4" s="29"/>
      <c r="G4" s="35" t="s">
        <v>3</v>
      </c>
      <c r="H4" s="29"/>
      <c r="I4" s="35" t="s">
        <v>4</v>
      </c>
      <c r="J4" s="29"/>
    </row>
    <row r="5" spans="2:14" ht="15.75">
      <c r="B5" s="36"/>
      <c r="C5" s="37">
        <v>15</v>
      </c>
      <c r="D5" s="38"/>
      <c r="E5" s="38">
        <v>33000</v>
      </c>
      <c r="F5" s="38"/>
      <c r="G5" s="37">
        <v>16</v>
      </c>
      <c r="H5" s="38"/>
      <c r="I5" s="39">
        <v>30380</v>
      </c>
      <c r="J5" s="36"/>
    </row>
    <row r="6" spans="2:14" ht="15.75">
      <c r="B6" s="36"/>
      <c r="C6" s="38"/>
      <c r="D6" s="38"/>
      <c r="E6" s="38"/>
      <c r="F6" s="38"/>
      <c r="G6" s="38"/>
      <c r="H6" s="38"/>
      <c r="I6" s="38"/>
      <c r="J6" s="36"/>
    </row>
    <row r="7" spans="2:14" ht="15.75">
      <c r="B7" s="36"/>
      <c r="C7" s="38"/>
      <c r="D7" s="38">
        <f>C5*E5</f>
        <v>495000</v>
      </c>
      <c r="E7" s="40"/>
      <c r="F7" s="38">
        <f>E5*G5</f>
        <v>528000</v>
      </c>
      <c r="G7" s="41"/>
      <c r="H7" s="39">
        <f>G5*I5</f>
        <v>486080</v>
      </c>
      <c r="I7" s="38"/>
      <c r="J7" s="36"/>
    </row>
    <row r="8" spans="2:14" ht="15.75">
      <c r="B8" s="36"/>
      <c r="C8" s="29"/>
      <c r="D8" s="29"/>
      <c r="E8" s="42">
        <f>F7-D7</f>
        <v>33000</v>
      </c>
      <c r="F8" s="34"/>
      <c r="G8" s="43">
        <f>H7-F7</f>
        <v>-41920</v>
      </c>
      <c r="H8" s="29"/>
      <c r="I8" s="29"/>
      <c r="J8" s="36"/>
    </row>
    <row r="9" spans="2:14" ht="15.75">
      <c r="B9" s="36"/>
      <c r="C9" s="29"/>
      <c r="D9" s="29"/>
      <c r="E9" s="29"/>
      <c r="F9" s="39">
        <f>E8+G8</f>
        <v>-8920</v>
      </c>
      <c r="G9" s="29"/>
      <c r="H9" s="29"/>
      <c r="I9" s="29"/>
      <c r="J9" s="36"/>
    </row>
    <row r="10" spans="2:14" ht="15.75">
      <c r="B10" s="36"/>
      <c r="C10" s="29"/>
      <c r="D10" s="29"/>
      <c r="E10" s="44"/>
      <c r="F10" s="29"/>
      <c r="G10" s="45"/>
      <c r="H10" s="29"/>
      <c r="I10" s="29"/>
      <c r="J10" s="36"/>
    </row>
    <row r="11" spans="2:14" ht="15.75">
      <c r="B11" s="36"/>
      <c r="C11" s="36"/>
      <c r="D11" s="36"/>
      <c r="E11" s="36"/>
      <c r="F11" s="36"/>
      <c r="G11" s="36"/>
      <c r="H11" s="36"/>
      <c r="I11" s="36"/>
      <c r="J11" s="36"/>
    </row>
    <row r="12" spans="2:14" ht="15.75">
      <c r="B12" s="29" t="s">
        <v>5</v>
      </c>
      <c r="C12" s="29"/>
      <c r="D12" s="29"/>
      <c r="E12" s="29"/>
      <c r="F12" s="29"/>
      <c r="G12" s="29"/>
      <c r="H12" s="29"/>
      <c r="I12" s="29"/>
      <c r="J12" s="29"/>
      <c r="K12" s="33" t="s">
        <v>6</v>
      </c>
    </row>
    <row r="13" spans="2:14" ht="15.75">
      <c r="B13" s="29"/>
      <c r="C13" s="29"/>
      <c r="D13" s="29"/>
      <c r="E13" s="29"/>
      <c r="F13" s="29"/>
      <c r="G13" s="29"/>
      <c r="H13" s="29"/>
      <c r="I13" s="29"/>
      <c r="J13" s="29"/>
    </row>
    <row r="14" spans="2:14" ht="31.5">
      <c r="B14" s="29"/>
      <c r="C14" s="34" t="s">
        <v>1</v>
      </c>
      <c r="D14" s="29"/>
      <c r="E14" s="35" t="s">
        <v>2</v>
      </c>
      <c r="F14" s="29"/>
      <c r="G14" s="35" t="s">
        <v>3</v>
      </c>
      <c r="H14" s="29"/>
      <c r="I14" s="35" t="s">
        <v>4</v>
      </c>
      <c r="J14" s="29"/>
    </row>
    <row r="15" spans="2:14" ht="15.75">
      <c r="B15" s="36"/>
      <c r="C15" s="37">
        <v>7.75</v>
      </c>
      <c r="D15" s="38"/>
      <c r="E15" s="39">
        <v>31000</v>
      </c>
      <c r="F15" s="38"/>
      <c r="G15" s="37">
        <v>7.75</v>
      </c>
      <c r="H15" s="38"/>
      <c r="I15" s="28">
        <v>33000</v>
      </c>
      <c r="J15" s="46"/>
    </row>
    <row r="16" spans="2:14" ht="15.75">
      <c r="B16" s="36"/>
      <c r="C16" s="38"/>
      <c r="D16" s="39">
        <f>C15*E15</f>
        <v>240250</v>
      </c>
      <c r="E16" s="38"/>
      <c r="F16" s="39">
        <f>E15*G15</f>
        <v>240250</v>
      </c>
      <c r="G16" s="38"/>
      <c r="H16" s="39">
        <f>G15*I15</f>
        <v>255750</v>
      </c>
      <c r="I16" s="38"/>
      <c r="J16" s="46"/>
    </row>
    <row r="17" spans="2:10" ht="15.75">
      <c r="B17" s="36"/>
      <c r="C17" s="38"/>
      <c r="D17" s="38"/>
      <c r="E17" s="40">
        <f>D16-F16</f>
        <v>0</v>
      </c>
      <c r="F17" s="38"/>
      <c r="G17" s="39">
        <f>H16-F16</f>
        <v>15500</v>
      </c>
      <c r="H17" s="38"/>
      <c r="I17" s="38"/>
      <c r="J17" s="46"/>
    </row>
    <row r="18" spans="2:10" ht="15.75">
      <c r="B18" s="36"/>
      <c r="C18" s="29"/>
      <c r="D18" s="29"/>
      <c r="E18" s="47"/>
      <c r="F18" s="48">
        <f>H16-D16</f>
        <v>15500</v>
      </c>
      <c r="G18" s="49"/>
      <c r="H18" s="29"/>
      <c r="I18" s="29"/>
      <c r="J18" s="36"/>
    </row>
    <row r="19" spans="2:10" ht="15.75">
      <c r="B19" s="36"/>
      <c r="C19" s="29"/>
      <c r="D19" s="29"/>
      <c r="E19" s="29"/>
      <c r="F19" s="29"/>
      <c r="G19" s="29"/>
      <c r="H19" s="29"/>
      <c r="I19" s="29"/>
      <c r="J19" s="36"/>
    </row>
    <row r="20" spans="2:10" ht="15.75">
      <c r="C20" s="29"/>
      <c r="D20" s="29"/>
      <c r="E20" s="44"/>
      <c r="F20" s="29"/>
      <c r="G20" s="45"/>
      <c r="H20" s="29"/>
      <c r="I20" s="29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4.42578125" defaultRowHeight="15" customHeight="1"/>
  <cols>
    <col min="1" max="26" width="8.710937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Budget Variance Report</vt:lpstr>
      <vt:lpstr>Labor and Materials Variance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Vinnst</dc:creator>
  <cp:lastModifiedBy>TUSH</cp:lastModifiedBy>
  <dcterms:created xsi:type="dcterms:W3CDTF">2018-02-15T15:52:46Z</dcterms:created>
  <dcterms:modified xsi:type="dcterms:W3CDTF">2018-02-15T18:59:20Z</dcterms:modified>
</cp:coreProperties>
</file>